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4D72AF6945294994ADD6DD06EF9BF767" descr="C:/Users/Administrator/AppData/Local/Temp/picturecompress_20211012132524/output_7.pngoutput_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1055" y="11569700"/>
          <a:ext cx="913765" cy="896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7EE36369CF794531A0714F08ED8547D1" descr="C:/Users/Administrator/AppData/Local/Temp/picturecompress_20211012132524/output_32.jpgoutput_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61845" y="13790930"/>
          <a:ext cx="800735" cy="870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D88649E2CB44400CB2A5F5EE04E48391" descr="C:/Users/Administrator/AppData/Local/Temp/picturecompress_20211012132524/output_36.pngoutput_3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57705" y="16383635"/>
          <a:ext cx="1057275" cy="1696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F65B221CA98E466C8F31481DE27A5B4B" descr="C:/Users/Administrator/AppData/Local/Temp/picturecompress_20211012132524/output_21.pngoutput_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52955" y="8491855"/>
          <a:ext cx="1071880" cy="8820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C3FB28180F024F6D910FCF6BCA4975A5" descr="C:/Users/Administrator/AppData/Local/Temp/picturecompress_20211012132524/output_38.pngoutput_3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42135" y="3092450"/>
          <a:ext cx="1320165" cy="768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2CB9E26322894518A51FDBCCB18982E6" descr="C:/Users/Administrator/AppData/Local/Temp/picturecompress_20211012132524/output_3.pngoutput_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91030" y="2133600"/>
          <a:ext cx="1285875" cy="810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7603F4CD74A74B85B672682D68F987C5" descr="C:/Users/Administrator/AppData/Local/Temp/picturecompress_20211012132524/output_12.pngoutput_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53640" y="11536680"/>
          <a:ext cx="1370965" cy="617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94289E816A60480E938725C52D3CDC7B" descr="C:/Users/Administrator/AppData/Local/Temp/picturecompress_20211012132524/output_11.pngoutput_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557780" y="13335635"/>
          <a:ext cx="1134110" cy="837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C750EC29ECF4E6DB834C7B2754F9A2C" descr="C:/Users/Administrator/AppData/Local/Temp/picturecompress_20211012132524/output_1.pngoutput_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28900" y="14330045"/>
          <a:ext cx="1086485" cy="811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37E5B885F1B245DB9C91ABC769AEFE08" descr="092feb06f5ae2677f54c8e2113826c4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505075" y="15782925"/>
          <a:ext cx="1446530" cy="21526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<sst xmlns="http://schemas.openxmlformats.org/spreadsheetml/2006/main" count="87" uniqueCount="72">
  <si>
    <t>新建感染楼交通设施设备清单-标段1</t>
  </si>
  <si>
    <t>序号</t>
  </si>
  <si>
    <t>名称</t>
  </si>
  <si>
    <t>照片</t>
  </si>
  <si>
    <t>型号规格</t>
  </si>
  <si>
    <t>单位</t>
  </si>
  <si>
    <t>单价（元）</t>
  </si>
  <si>
    <t>数量</t>
  </si>
  <si>
    <t>金额</t>
  </si>
  <si>
    <t>备注</t>
  </si>
  <si>
    <t>38减速带</t>
  </si>
  <si>
    <t>1000*380*50    30斤橡胶</t>
  </si>
  <si>
    <t>个</t>
  </si>
  <si>
    <t>新建感染楼路面
安装及院内破损更换</t>
  </si>
  <si>
    <t>公路护栏</t>
  </si>
  <si>
    <t>立柱70（高）           3000*70（含1个底座）           横梁厚度1.2            梅花管厚度1.0</t>
  </si>
  <si>
    <t>2号楼前路面
及院内破损更换</t>
  </si>
  <si>
    <t>护栏边柱</t>
  </si>
  <si>
    <t>根</t>
  </si>
  <si>
    <t>护栏盖帽</t>
  </si>
  <si>
    <t>护栏脚</t>
  </si>
  <si>
    <t>铁</t>
  </si>
  <si>
    <t>只</t>
  </si>
  <si>
    <t>白胶路锥</t>
  </si>
  <si>
    <t>70CM(高）/5斤</t>
  </si>
  <si>
    <t>新建感染楼路面
及院内路面使用备用</t>
  </si>
  <si>
    <t>热熔标箭头</t>
  </si>
  <si>
    <t>3M（直行、
直行转弯
、三向箭头）</t>
  </si>
  <si>
    <t>新建感染楼及2
号楼前区域道路</t>
  </si>
  <si>
    <t>热熔标线</t>
  </si>
  <si>
    <t>按实际划线面积计算</t>
  </si>
  <si>
    <t>平方</t>
  </si>
  <si>
    <t>2号楼前及
新建感染楼路面</t>
  </si>
  <si>
    <t>热熔标字</t>
  </si>
  <si>
    <t>2号楼前及</t>
  </si>
  <si>
    <t>热熔标非机动车蓝线</t>
  </si>
  <si>
    <t>米</t>
  </si>
  <si>
    <t>新建感染楼路面</t>
  </si>
  <si>
    <t>热熔自行车模型</t>
  </si>
  <si>
    <t>2号楼前
非机动停放处</t>
  </si>
  <si>
    <t>热熔车位箭头</t>
  </si>
  <si>
    <t>感染楼区域车位</t>
  </si>
  <si>
    <t>海康黑皮道闸杆</t>
  </si>
  <si>
    <t>4M</t>
  </si>
  <si>
    <t>院内破损更换备用</t>
  </si>
  <si>
    <t>镀锌杆</t>
  </si>
  <si>
    <t>φ76MM             6000*76*2.0冷镀</t>
  </si>
  <si>
    <t>新建感染楼路面
及2号楼前道路</t>
  </si>
  <si>
    <t>工程级标志牌</t>
  </si>
  <si>
    <t>铝板工程膜（含安装）</t>
  </si>
  <si>
    <t>定位器</t>
  </si>
  <si>
    <t>实心橡胶           560*160*100（含安装）</t>
  </si>
  <si>
    <t>对</t>
  </si>
  <si>
    <t>6号楼前停车场位</t>
  </si>
  <si>
    <t>滚塑防撞桶</t>
  </si>
  <si>
    <t>5公斤</t>
  </si>
  <si>
    <t>新建感染楼区域
及院内破损更换</t>
  </si>
  <si>
    <t>路沿坡</t>
  </si>
  <si>
    <t>50*80*12.5CM</t>
  </si>
  <si>
    <t>块</t>
  </si>
  <si>
    <t>新建感染楼地下车库
2头人防铁门两侧</t>
  </si>
  <si>
    <t>机动车位</t>
  </si>
  <si>
    <t>2号楼前道路</t>
  </si>
  <si>
    <t>合计</t>
  </si>
  <si>
    <t>新建感染楼交通设施设备清单-标段2</t>
  </si>
  <si>
    <t>防冲撞石墩</t>
  </si>
  <si>
    <t>60CM×60CM；约700斤</t>
  </si>
  <si>
    <t>新建感染楼大门口
及铺砖区域</t>
  </si>
  <si>
    <t>液压石墩搬运车</t>
  </si>
  <si>
    <t>直径30-60厘米
承重950斤</t>
  </si>
  <si>
    <t>台</t>
  </si>
  <si>
    <t>日常搬运调整
防冲撞石墩用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</si>
</sst>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115" zoomScaleNormal="115" topLeftCell="A17" workbookViewId="0">
      <selection activeCell="D26" sqref="D26"/>
    </sheetView>
  </sheetViews>
  <sheetFormatPr defaultColWidth="9" defaultRowHeight="13.5"/>
  <cols>
    <col min="1" max="1" width="7.125" customWidth="1"/>
    <col min="2" max="2" width="24.375" customWidth="1"/>
    <col min="3" max="3" width="23.375" customWidth="1"/>
    <col min="4" max="4" width="19" customWidth="1"/>
    <col min="6" max="6" width="10.625" customWidth="1"/>
    <col min="7" max="7" width="11.75" customWidth="1"/>
    <col min="8" max="8" width="12" customWidth="1"/>
    <col min="9" max="9" width="18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30" customHeight="1" spans="1:9">
      <c r="A2" s="4"/>
      <c r="B2" s="5"/>
      <c r="C2" s="5"/>
      <c r="D2" s="5"/>
      <c r="E2" s="5"/>
      <c r="F2" s="5"/>
      <c r="G2" s="5"/>
      <c r="H2" s="5"/>
      <c r="I2" s="6"/>
    </row>
    <row r="3" ht="27" customHeight="1" spans="1:9">
      <c r="A3" s="7" t="s">
        <v>1</v>
      </c>
      <c r="B3" s="8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9" t="s">
        <v>8</v>
      </c>
      <c r="I3" s="9" t="s">
        <v>9</v>
      </c>
    </row>
    <row r="4" ht="84" customHeight="1" spans="1:9">
      <c r="A4" s="7">
        <v>1</v>
      </c>
      <c r="B4" s="8" t="s">
        <v>10</v>
      </c>
      <c r="C4" s="10" t="str">
        <f>_xlfn.DISPIMG("ID_2CB9E26322894518A51FDBCCB18982E6",1)</f>
        <v>=DISPIMG("ID_2CB9E26322894518A51FDBCCB18982E6",1)</v>
      </c>
      <c r="D4" s="8" t="s">
        <v>11</v>
      </c>
      <c r="E4" s="7" t="s">
        <v>12</v>
      </c>
      <c r="F4" s="7">
        <v>115</v>
      </c>
      <c r="G4" s="11">
        <v>50</v>
      </c>
      <c r="H4" s="9">
        <v>5750</v>
      </c>
      <c r="I4" s="12" t="s">
        <v>13</v>
      </c>
    </row>
    <row r="5" ht="110" customHeight="1" spans="1:9">
      <c r="A5" s="7">
        <v>2</v>
      </c>
      <c r="B5" s="8" t="s">
        <v>14</v>
      </c>
      <c r="C5" s="10" t="str">
        <f>_xlfn.DISPIMG("ID_C3FB28180F024F6D910FCF6BCA4975A5",1)</f>
        <v>=DISPIMG("ID_C3FB28180F024F6D910FCF6BCA4975A5",1)</v>
      </c>
      <c r="D5" s="8" t="s">
        <v>15</v>
      </c>
      <c r="E5" s="7" t="s">
        <v>12</v>
      </c>
      <c r="F5" s="7">
        <v>105</v>
      </c>
      <c r="G5" s="7">
        <v>50</v>
      </c>
      <c r="H5" s="9">
        <v>5250</v>
      </c>
      <c r="I5" s="12" t="s">
        <v>16</v>
      </c>
    </row>
    <row r="6" ht="39" customHeight="1" spans="1:9">
      <c r="A6" s="7">
        <v>3</v>
      </c>
      <c r="B6" s="8" t="s">
        <v>17</v>
      </c>
      <c r="C6" s="10"/>
      <c r="D6" s="8"/>
      <c r="E6" s="7" t="s">
        <v>18</v>
      </c>
      <c r="F6" s="7">
        <v>45</v>
      </c>
      <c r="G6" s="7">
        <v>10</v>
      </c>
      <c r="H6" s="9">
        <v>450</v>
      </c>
      <c r="I6" s="9"/>
    </row>
    <row r="7" ht="76" customHeight="1" spans="1:9">
      <c r="A7" s="7">
        <v>4</v>
      </c>
      <c r="B7" s="8" t="s">
        <v>19</v>
      </c>
      <c r="C7" s="10" t="str">
        <f>_xlfn.DISPIMG("ID_F65B221CA98E466C8F31481DE27A5B4B",1)</f>
        <v>=DISPIMG("ID_F65B221CA98E466C8F31481DE27A5B4B",1)</v>
      </c>
      <c r="D7" s="8"/>
      <c r="E7" s="7" t="s">
        <v>12</v>
      </c>
      <c r="F7" s="7">
        <v>8</v>
      </c>
      <c r="G7" s="7">
        <v>20</v>
      </c>
      <c r="H7" s="9">
        <v>160</v>
      </c>
      <c r="I7" s="9"/>
    </row>
    <row r="8" ht="29" customHeight="1" spans="1:9">
      <c r="A8" s="7">
        <v>5</v>
      </c>
      <c r="B8" s="8" t="s">
        <v>20</v>
      </c>
      <c r="C8" s="10"/>
      <c r="D8" s="8" t="s">
        <v>21</v>
      </c>
      <c r="E8" s="7" t="s">
        <v>22</v>
      </c>
      <c r="F8" s="7">
        <v>45</v>
      </c>
      <c r="G8" s="7">
        <v>20</v>
      </c>
      <c r="H8" s="9">
        <v>900</v>
      </c>
      <c r="I8" s="9"/>
    </row>
    <row r="9" ht="94" customHeight="1" spans="1:9">
      <c r="A9" s="7">
        <v>6</v>
      </c>
      <c r="B9" s="8" t="s">
        <v>23</v>
      </c>
      <c r="C9" s="10" t="str">
        <f>_xlfn.DISPIMG("ID_4D72AF6945294994ADD6DD06EF9BF767",1)</f>
        <v>=DISPIMG("ID_4D72AF6945294994ADD6DD06EF9BF767",1)</v>
      </c>
      <c r="D9" s="8" t="s">
        <v>24</v>
      </c>
      <c r="E9" s="7" t="s">
        <v>12</v>
      </c>
      <c r="F9" s="7">
        <v>25</v>
      </c>
      <c r="G9" s="7">
        <v>100</v>
      </c>
      <c r="H9" s="9">
        <v>2500</v>
      </c>
      <c r="I9" s="12" t="s">
        <v>25</v>
      </c>
    </row>
    <row r="10" ht="85" customHeight="1" spans="1:9">
      <c r="A10" s="7">
        <v>7</v>
      </c>
      <c r="B10" s="8" t="s">
        <v>26</v>
      </c>
      <c r="C10" s="10"/>
      <c r="D10" s="8" t="s">
        <v>27</v>
      </c>
      <c r="E10" s="7" t="s">
        <v>12</v>
      </c>
      <c r="F10" s="11">
        <v>65</v>
      </c>
      <c r="G10" s="13">
        <v>30</v>
      </c>
      <c r="H10" s="9">
        <v>1950</v>
      </c>
      <c r="I10" s="12" t="s">
        <v>28</v>
      </c>
    </row>
    <row r="11" ht="94" customHeight="1" spans="1:9">
      <c r="A11" s="7">
        <v>8</v>
      </c>
      <c r="B11" s="8" t="s">
        <v>29</v>
      </c>
      <c r="C11" s="10" t="str">
        <f>_xlfn.DISPIMG("ID_7EE36369CF794531A0714F08ED8547D1",1)</f>
        <v>=DISPIMG("ID_7EE36369CF794531A0714F08ED8547D1",1)</v>
      </c>
      <c r="D11" s="8" t="s">
        <v>30</v>
      </c>
      <c r="E11" s="7" t="s">
        <v>31</v>
      </c>
      <c r="F11" s="7">
        <v>40</v>
      </c>
      <c r="G11" s="7">
        <v>100</v>
      </c>
      <c r="H11" s="9">
        <v>4000</v>
      </c>
      <c r="I11" s="12" t="s">
        <v>32</v>
      </c>
    </row>
    <row r="12" ht="38" customHeight="1" spans="1:9">
      <c r="A12" s="7">
        <v>9</v>
      </c>
      <c r="B12" s="8" t="s">
        <v>33</v>
      </c>
      <c r="C12" s="10"/>
      <c r="D12" s="8"/>
      <c r="E12" s="7" t="s">
        <v>31</v>
      </c>
      <c r="F12" s="7">
        <v>80</v>
      </c>
      <c r="G12" s="7">
        <v>20</v>
      </c>
      <c r="H12" s="9">
        <v>1600</v>
      </c>
      <c r="I12" s="9" t="s">
        <v>34</v>
      </c>
    </row>
    <row r="13" ht="39" customHeight="1" spans="1:9">
      <c r="A13" s="7">
        <v>10</v>
      </c>
      <c r="B13" s="8" t="s">
        <v>35</v>
      </c>
      <c r="C13" s="10"/>
      <c r="D13" s="8"/>
      <c r="E13" s="7" t="s">
        <v>36</v>
      </c>
      <c r="F13" s="7">
        <v>7</v>
      </c>
      <c r="G13" s="7">
        <v>300</v>
      </c>
      <c r="H13" s="9">
        <v>2100</v>
      </c>
      <c r="I13" s="12" t="s">
        <v>37</v>
      </c>
    </row>
    <row r="14" ht="41" customHeight="1" spans="1:9">
      <c r="A14" s="7">
        <v>11</v>
      </c>
      <c r="B14" s="8" t="s">
        <v>38</v>
      </c>
      <c r="C14" s="10"/>
      <c r="D14" s="8"/>
      <c r="E14" s="7" t="s">
        <v>12</v>
      </c>
      <c r="F14" s="7">
        <v>70</v>
      </c>
      <c r="G14" s="7">
        <v>10</v>
      </c>
      <c r="H14" s="9">
        <v>700</v>
      </c>
      <c r="I14" s="12" t="s">
        <v>39</v>
      </c>
    </row>
    <row r="15" ht="36" customHeight="1" spans="1:9">
      <c r="A15" s="7">
        <v>12</v>
      </c>
      <c r="B15" s="8" t="s">
        <v>40</v>
      </c>
      <c r="C15" s="7" t="str">
        <f>_xlfn.DISPIMG("ID_D88649E2CB44400CB2A5F5EE04E48391",1)</f>
        <v>=DISPIMG("ID_D88649E2CB44400CB2A5F5EE04E48391",1)</v>
      </c>
      <c r="D15" s="8"/>
      <c r="E15" s="7" t="s">
        <v>12</v>
      </c>
      <c r="F15" s="7">
        <v>20</v>
      </c>
      <c r="G15" s="7">
        <v>150</v>
      </c>
      <c r="H15" s="9">
        <v>3000</v>
      </c>
      <c r="I15" s="9" t="s">
        <v>41</v>
      </c>
    </row>
    <row r="16" ht="48" customHeight="1" spans="1:9">
      <c r="A16" s="7">
        <v>13</v>
      </c>
      <c r="B16" s="8" t="s">
        <v>42</v>
      </c>
      <c r="C16" s="10"/>
      <c r="D16" s="7" t="s">
        <v>43</v>
      </c>
      <c r="E16" s="7" t="s">
        <v>18</v>
      </c>
      <c r="F16" s="7">
        <v>450</v>
      </c>
      <c r="G16" s="7">
        <v>15</v>
      </c>
      <c r="H16" s="9">
        <v>6750</v>
      </c>
      <c r="I16" s="9" t="s">
        <v>44</v>
      </c>
    </row>
    <row r="17" ht="72" customHeight="1" spans="1:9">
      <c r="A17" s="7">
        <v>14</v>
      </c>
      <c r="B17" s="8" t="s">
        <v>45</v>
      </c>
      <c r="C17" s="10" t="str">
        <f>_xlfn.DISPIMG("ID_7603F4CD74A74B85B672682D68F987C5",1)</f>
        <v>=DISPIMG("ID_7603F4CD74A74B85B672682D68F987C5",1)</v>
      </c>
      <c r="D17" s="8" t="s">
        <v>46</v>
      </c>
      <c r="E17" s="7" t="s">
        <v>18</v>
      </c>
      <c r="F17" s="7">
        <v>200</v>
      </c>
      <c r="G17" s="9">
        <v>10</v>
      </c>
      <c r="H17" s="9">
        <v>2000</v>
      </c>
      <c r="I17" s="12" t="s">
        <v>47</v>
      </c>
    </row>
    <row r="18" ht="50" customHeight="1" spans="1:9">
      <c r="A18" s="7">
        <v>15</v>
      </c>
      <c r="B18" s="8" t="s">
        <v>48</v>
      </c>
      <c r="C18" s="10"/>
      <c r="D18" s="8" t="s">
        <v>49</v>
      </c>
      <c r="E18" s="7" t="s">
        <v>31</v>
      </c>
      <c r="F18" s="7">
        <v>365</v>
      </c>
      <c r="G18" s="9">
        <v>10</v>
      </c>
      <c r="H18" s="9">
        <v>3650</v>
      </c>
      <c r="I18" s="12" t="s">
        <v>47</v>
      </c>
    </row>
    <row r="19" ht="78" customHeight="1" spans="1:9">
      <c r="A19" s="7">
        <v>16</v>
      </c>
      <c r="B19" s="8" t="s">
        <v>50</v>
      </c>
      <c r="C19" s="10" t="str">
        <f>_xlfn.DISPIMG("ID_94289E816A60480E938725C52D3CDC7B",1)</f>
        <v>=DISPIMG("ID_94289E816A60480E938725C52D3CDC7B",1)</v>
      </c>
      <c r="D19" s="8" t="s">
        <v>51</v>
      </c>
      <c r="E19" s="7" t="s">
        <v>52</v>
      </c>
      <c r="F19" s="7">
        <v>80</v>
      </c>
      <c r="G19" s="9">
        <v>29</v>
      </c>
      <c r="H19" s="9">
        <v>2320</v>
      </c>
      <c r="I19" s="9" t="s">
        <v>53</v>
      </c>
    </row>
    <row r="20" ht="79" customHeight="1" spans="1:9">
      <c r="A20" s="7">
        <v>17</v>
      </c>
      <c r="B20" s="8" t="s">
        <v>54</v>
      </c>
      <c r="C20" s="10" t="str">
        <f>_xlfn.DISPIMG("ID_EC750EC29ECF4E6DB834C7B2754F9A2C",1)</f>
        <v>=DISPIMG("ID_EC750EC29ECF4E6DB834C7B2754F9A2C",1)</v>
      </c>
      <c r="D20" s="8" t="s">
        <v>55</v>
      </c>
      <c r="E20" s="7" t="s">
        <v>12</v>
      </c>
      <c r="F20" s="7">
        <v>125</v>
      </c>
      <c r="G20" s="9">
        <v>20</v>
      </c>
      <c r="H20" s="9">
        <v>2500</v>
      </c>
      <c r="I20" s="12" t="s">
        <v>56</v>
      </c>
    </row>
    <row r="21" ht="39" customHeight="1" spans="1:9">
      <c r="A21" s="7">
        <v>18</v>
      </c>
      <c r="B21" s="8" t="s">
        <v>57</v>
      </c>
      <c r="C21" s="7"/>
      <c r="D21" s="7" t="s">
        <v>58</v>
      </c>
      <c r="E21" s="7" t="s">
        <v>59</v>
      </c>
      <c r="F21" s="7">
        <v>135</v>
      </c>
      <c r="G21" s="9">
        <v>48</v>
      </c>
      <c r="H21" s="9">
        <v>6350</v>
      </c>
      <c r="I21" s="12" t="s">
        <v>60</v>
      </c>
    </row>
    <row r="22" ht="39" customHeight="1" spans="1:9">
      <c r="A22" s="7">
        <v>19</v>
      </c>
      <c r="B22" s="14" t="s">
        <v>61</v>
      </c>
      <c r="C22" s="14"/>
      <c r="D22" s="14"/>
      <c r="E22" s="14" t="s">
        <v>12</v>
      </c>
      <c r="F22" s="14">
        <v>70</v>
      </c>
      <c r="G22" s="14">
        <v>20</v>
      </c>
      <c r="H22" s="14">
        <v>1400</v>
      </c>
      <c r="I22" s="14" t="s">
        <v>62</v>
      </c>
    </row>
    <row r="23" ht="39" customHeight="1" spans="1:9">
      <c r="A23" s="7"/>
      <c r="B23" s="15" t="s">
        <v>63</v>
      </c>
      <c r="C23" s="15"/>
      <c r="D23" s="15"/>
      <c r="E23" s="15"/>
      <c r="F23" s="16"/>
      <c r="G23" s="17"/>
      <c r="H23" s="18">
        <f>SUM(H4:H22)</f>
        <v>53330</v>
      </c>
      <c r="I23" s="16"/>
    </row>
    <row r="24" spans="1:9">
      <c r="A24" s="1" t="s">
        <v>64</v>
      </c>
      <c r="B24" s="2"/>
      <c r="C24" s="2"/>
      <c r="D24" s="2"/>
      <c r="E24" s="2"/>
      <c r="F24" s="2"/>
      <c r="G24" s="2"/>
      <c r="H24" s="2"/>
      <c r="I24" s="3"/>
    </row>
    <row r="25" spans="1:9">
      <c r="A25" s="4"/>
      <c r="B25" s="5"/>
      <c r="C25" s="5"/>
      <c r="D25" s="5"/>
      <c r="E25" s="5"/>
      <c r="F25" s="5"/>
      <c r="G25" s="5"/>
      <c r="H25" s="5"/>
      <c r="I25" s="6"/>
    </row>
    <row r="26" ht="39" customHeight="1" spans="1:9">
      <c r="A26" s="9">
        <v>1</v>
      </c>
      <c r="B26" s="9" t="s">
        <v>65</v>
      </c>
      <c r="C26" s="9"/>
      <c r="D26" s="9" t="s">
        <v>66</v>
      </c>
      <c r="E26" s="9" t="s">
        <v>12</v>
      </c>
      <c r="F26" s="9">
        <v>490</v>
      </c>
      <c r="G26" s="9">
        <v>100</v>
      </c>
      <c r="H26" s="9">
        <v>49000</v>
      </c>
      <c r="I26" s="12" t="s">
        <v>67</v>
      </c>
    </row>
    <row r="27" ht="174" customHeight="1" spans="1:9">
      <c r="A27" s="9">
        <v>2</v>
      </c>
      <c r="B27" s="9" t="s">
        <v>68</v>
      </c>
      <c r="C27" s="9" t="str">
        <f>_xlfn.DISPIMG("ID_37E5B885F1B245DB9C91ABC769AEFE08",1)</f>
        <v>=DISPIMG("ID_37E5B885F1B245DB9C91ABC769AEFE08",1)</v>
      </c>
      <c r="D27" s="12" t="s">
        <v>69</v>
      </c>
      <c r="E27" s="9" t="s">
        <v>70</v>
      </c>
      <c r="F27" s="9">
        <v>1500</v>
      </c>
      <c r="G27" s="9">
        <v>1</v>
      </c>
      <c r="H27" s="9">
        <v>1500</v>
      </c>
      <c r="I27" s="12" t="s">
        <v>71</v>
      </c>
    </row>
    <row r="28" spans="1:9">
      <c r="A28" s="19"/>
      <c r="B28" s="19" t="s">
        <v>63</v>
      </c>
      <c r="C28" s="19"/>
      <c r="D28" s="19"/>
      <c r="E28" s="19"/>
      <c r="F28" s="19"/>
      <c r="G28" s="19"/>
      <c r="H28" s="19">
        <f>SUM(H26:H27)</f>
        <v>50500</v>
      </c>
      <c r="I28" s="19"/>
    </row>
  </sheetData>
  <mergeCells count="2">
    <mergeCell ref="A1:I2"/>
    <mergeCell ref="A24:I25"/>
  </mergeCells>
  <printOptions horizontalCentered="1"/>
  <pageMargins left="0.554861111111111" right="0.554861111111111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陈虹</cp:lastModifiedBy>
  <dcterms:created xsi:type="dcterms:W3CDTF">2025-12-25T06:57:00Z</dcterms:created>
  <dcterms:modified xsi:type="dcterms:W3CDTF">2026-01-04T02:41:54Z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C2A16865C8BF402F88B3D116ECDE561D_13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